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U:\USU\Student Activities\Welcome 2019\Committee Hubs\Forms &amp; Resources\Forms\"/>
    </mc:Choice>
  </mc:AlternateContent>
  <xr:revisionPtr revIDLastSave="0" documentId="13_ncr:1_{A553842D-2E4B-40F0-9264-6A3934DBBB5B}" xr6:coauthVersionLast="43" xr6:coauthVersionMax="43" xr10:uidLastSave="{00000000-0000-0000-0000-000000000000}"/>
  <bookViews>
    <workbookView xWindow="19080" yWindow="-120" windowWidth="21840" windowHeight="13140" xr2:uid="{00000000-000D-0000-FFFF-FFFF00000000}"/>
  </bookViews>
  <sheets>
    <sheet name="Budget" sheetId="1" r:id="rId1"/>
    <sheet name="calcs dont delete!" sheetId="2" state="hidden" r:id="rId2"/>
  </sheets>
  <definedNames>
    <definedName name="_xlnm.Print_Area" localSheetId="0">Budget!$A$7:$M$103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71" i="1" l="1"/>
  <c r="E72" i="1"/>
  <c r="E73" i="1"/>
  <c r="E74" i="1"/>
  <c r="E70" i="1"/>
  <c r="E61" i="1"/>
  <c r="E62" i="1"/>
  <c r="E63" i="1"/>
  <c r="E64" i="1"/>
  <c r="E60" i="1"/>
  <c r="F72" i="1" l="1"/>
  <c r="F73" i="1"/>
  <c r="F74" i="1"/>
  <c r="C75" i="1"/>
  <c r="F71" i="1" l="1"/>
  <c r="F70" i="1"/>
  <c r="F61" i="1"/>
  <c r="F62" i="1"/>
  <c r="F63" i="1"/>
  <c r="F64" i="1"/>
  <c r="F60" i="1"/>
  <c r="J64" i="1" l="1"/>
  <c r="J62" i="1"/>
  <c r="J63" i="1"/>
  <c r="J60" i="1"/>
  <c r="J61" i="1"/>
  <c r="F65" i="1"/>
  <c r="E75" i="1"/>
  <c r="I59" i="1"/>
  <c r="F87" i="1"/>
  <c r="D79" i="1"/>
  <c r="C65" i="1" l="1"/>
  <c r="F75" i="1" l="1"/>
  <c r="E92" i="1" s="1"/>
  <c r="D41" i="1"/>
  <c r="D49" i="1" s="1"/>
  <c r="C31" i="1"/>
  <c r="D48" i="1" s="1"/>
  <c r="E21" i="1"/>
  <c r="H63" i="1" l="1"/>
  <c r="H64" i="1"/>
  <c r="F21" i="1"/>
  <c r="E88" i="1" s="1"/>
  <c r="H62" i="1"/>
  <c r="H61" i="1"/>
  <c r="H60" i="1"/>
  <c r="E87" i="1"/>
  <c r="C79" i="1"/>
  <c r="G59" i="1"/>
  <c r="E81" i="1"/>
  <c r="C81" i="1"/>
  <c r="E89" i="1"/>
  <c r="F89" i="1"/>
  <c r="F92" i="1"/>
  <c r="F22" i="1"/>
  <c r="A8" i="2" l="1"/>
  <c r="E90" i="1"/>
  <c r="F88" i="1"/>
  <c r="F90" i="1" s="1"/>
  <c r="D47" i="1"/>
  <c r="D50" i="1" s="1"/>
  <c r="H65" i="1"/>
  <c r="J65" i="1"/>
  <c r="C80" i="1" l="1"/>
  <c r="C82" i="1" s="1"/>
  <c r="E91" i="1"/>
  <c r="E93" i="1" s="1"/>
  <c r="E94" i="1" s="1"/>
  <c r="E80" i="1"/>
  <c r="E82" i="1" s="1"/>
  <c r="F91" i="1"/>
  <c r="F93" i="1" l="1"/>
  <c r="F94" i="1" s="1"/>
</calcChain>
</file>

<file path=xl/sharedStrings.xml><?xml version="1.0" encoding="utf-8"?>
<sst xmlns="http://schemas.openxmlformats.org/spreadsheetml/2006/main" count="76" uniqueCount="56">
  <si>
    <t>Club / Society:</t>
  </si>
  <si>
    <t>Income</t>
  </si>
  <si>
    <t>Other income</t>
  </si>
  <si>
    <t>Total</t>
  </si>
  <si>
    <t>Expenditure</t>
  </si>
  <si>
    <t>Variable costs</t>
  </si>
  <si>
    <t>Cost per person</t>
  </si>
  <si>
    <t>Amount
£</t>
  </si>
  <si>
    <t>Total income</t>
  </si>
  <si>
    <t>Existing funds</t>
  </si>
  <si>
    <t>Source</t>
  </si>
  <si>
    <t xml:space="preserve">Total budgeted income </t>
  </si>
  <si>
    <t>Fixed costs</t>
  </si>
  <si>
    <t>Cost item:</t>
  </si>
  <si>
    <t>Total
£</t>
  </si>
  <si>
    <t>Fixed costs total</t>
  </si>
  <si>
    <t>Total budgeted expenditure</t>
  </si>
  <si>
    <t>£</t>
  </si>
  <si>
    <t>Y</t>
  </si>
  <si>
    <t>N</t>
  </si>
  <si>
    <t>VAT @ 20%</t>
  </si>
  <si>
    <t>Total budgeted income</t>
  </si>
  <si>
    <t>Total budgeted costs</t>
  </si>
  <si>
    <t>Budgeted Profit / Loss</t>
  </si>
  <si>
    <t xml:space="preserve">  You would have to sell </t>
  </si>
  <si>
    <t xml:space="preserve">   You will need to to reduce your costs and/or increase you income.</t>
  </si>
  <si>
    <t xml:space="preserve"> more tickets in order to cover all of your costs.</t>
  </si>
  <si>
    <t>Add
VAT ?</t>
  </si>
  <si>
    <t>It is impossible for you to break even with this budget even if you have 100% attendance.  You will need to look at your ticket price, as well as all your costs.  
Please contact ubu-activities@bristol.ac.uk for advice.</t>
  </si>
  <si>
    <t>Congratulations, it looks like you've created a good budget.  Remember that covering costs is good but making a profit is even better, as this generates more funds for your club / society.</t>
  </si>
  <si>
    <t>You have failed to reach the minimum required level of ticket sales (67%) needed to break-even.</t>
  </si>
  <si>
    <t>Membership</t>
  </si>
  <si>
    <t>Membership fee £</t>
  </si>
  <si>
    <t>Target no. of members</t>
  </si>
  <si>
    <t>Target</t>
  </si>
  <si>
    <t>Membership level</t>
  </si>
  <si>
    <t>Sponsorship &amp; Donations</t>
  </si>
  <si>
    <t>Cost by membership level</t>
  </si>
  <si>
    <t>Membership sales</t>
  </si>
  <si>
    <t>Annual Budget Planner</t>
  </si>
  <si>
    <t>Membership income @ 60%</t>
  </si>
  <si>
    <t>Guaranteed Income / Sponsorship</t>
  </si>
  <si>
    <t>Academic Year</t>
  </si>
  <si>
    <t>Membership income (£)</t>
  </si>
  <si>
    <t>Further Income</t>
  </si>
  <si>
    <t>Description / Name</t>
  </si>
  <si>
    <t>Break-even point</t>
  </si>
  <si>
    <t>Amount (£)</t>
  </si>
  <si>
    <t>Cost (£)</t>
  </si>
  <si>
    <t>Total (£)</t>
  </si>
  <si>
    <t>Funding brought-forward</t>
  </si>
  <si>
    <t>Generated account 2018-19</t>
  </si>
  <si>
    <t>Welcome Social</t>
  </si>
  <si>
    <t>Lower Deck</t>
  </si>
  <si>
    <t>Instructor (25 x 1hrs)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</si>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</sst>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0" xfId="0" applyFont="1" applyFill="1"/>
    <xf numFmtId="0" fontId="1" fillId="0" borderId="0" xfId="0" applyFont="1" applyAlignment="1"/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3" fillId="2" borderId="1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9" fontId="5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1</xdr:col>
      <xdr:colOff>2314575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0F493-1B1C-465A-917E-39F2D215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23241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7:S108"/>
  <sheetViews>
    <sheetView tabSelected="1" zoomScaleNormal="100" workbookViewId="0">
      <selection activeCell="B38" sqref="B38:C38"/>
    </sheetView>
  </sheetViews>
  <sheetFormatPr defaultRowHeight="15" x14ac:dyDescent="0.25"/>
  <cols>
    <col min="1" max="1" width="1.7109375" style="6" customWidth="1"/>
    <col min="2" max="2" width="32.28515625" style="6" bestFit="1" customWidth="1"/>
    <col min="3" max="3" width="21.85546875" style="6" bestFit="1" customWidth="1"/>
    <col min="4" max="4" width="11" style="6" bestFit="1" customWidth="1"/>
    <col min="5" max="5" width="11.140625" style="6" customWidth="1"/>
    <col min="6" max="6" width="22.5703125" style="6" bestFit="1" customWidth="1"/>
    <col min="7" max="7" width="8.28515625" style="6" bestFit="1" customWidth="1"/>
    <col min="8" max="8" width="9.5703125" style="6" customWidth="1"/>
    <col min="9" max="9" width="9.140625" style="6"/>
    <col min="10" max="10" width="9.5703125" style="6" bestFit="1" customWidth="1"/>
    <col min="11" max="11" width="10.140625" style="6" customWidth="1"/>
    <col min="12" max="12" width="11.85546875" style="6" customWidth="1"/>
    <col min="13" max="13" width="1.85546875" style="6" customWidth="1"/>
    <col min="14" max="16384" width="9.140625" style="6"/>
  </cols>
  <sheetData>
    <row r="7" spans="1:15" ht="31.5" x14ac:dyDescent="0.25">
      <c r="A7" s="5" t="s">
        <v>39</v>
      </c>
      <c r="B7" s="5"/>
      <c r="C7" s="5"/>
      <c r="D7" s="5"/>
      <c r="O7" s="7"/>
    </row>
    <row r="8" spans="1:15" ht="17.25" customHeight="1" x14ac:dyDescent="0.25">
      <c r="A8" s="8"/>
      <c r="O8" s="7"/>
    </row>
    <row r="9" spans="1:15" x14ac:dyDescent="0.25">
      <c r="B9" s="9" t="s">
        <v>0</v>
      </c>
      <c r="C9" s="10"/>
      <c r="D9" s="11"/>
      <c r="E9" s="11"/>
      <c r="F9" s="11"/>
      <c r="G9" s="11"/>
      <c r="H9" s="11"/>
      <c r="I9" s="11"/>
      <c r="J9" s="11"/>
      <c r="K9" s="12"/>
    </row>
    <row r="12" spans="1:15" s="13" customFormat="1" ht="21" x14ac:dyDescent="0.25">
      <c r="B12" s="75" t="s">
        <v>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5" s="13" customFormat="1" ht="18.75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5" ht="15.75" x14ac:dyDescent="0.25">
      <c r="B14" s="76" t="s">
        <v>31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6" spans="1:15" x14ac:dyDescent="0.25">
      <c r="B16" s="6" t="s">
        <v>33</v>
      </c>
      <c r="C16" s="77">
        <v>60</v>
      </c>
    </row>
    <row r="18" spans="2:15" x14ac:dyDescent="0.25">
      <c r="B18" s="6" t="s">
        <v>32</v>
      </c>
      <c r="C18" s="77">
        <v>12</v>
      </c>
      <c r="O18" s="9"/>
    </row>
    <row r="19" spans="2:15" x14ac:dyDescent="0.25">
      <c r="O19" s="9"/>
    </row>
    <row r="20" spans="2:15" x14ac:dyDescent="0.25">
      <c r="B20" s="78" t="s">
        <v>35</v>
      </c>
      <c r="C20" s="19"/>
      <c r="D20" s="19"/>
      <c r="E20" s="20"/>
      <c r="F20" s="26" t="s">
        <v>43</v>
      </c>
      <c r="G20" s="21"/>
      <c r="H20" s="22"/>
      <c r="I20" s="17"/>
      <c r="J20" s="17"/>
      <c r="K20" s="23"/>
      <c r="N20" s="9"/>
    </row>
    <row r="21" spans="2:15" x14ac:dyDescent="0.25">
      <c r="B21" s="79" t="s">
        <v>34</v>
      </c>
      <c r="C21" s="67"/>
      <c r="D21" s="24">
        <v>1</v>
      </c>
      <c r="E21" s="25">
        <f>C16</f>
        <v>60</v>
      </c>
      <c r="F21" s="27">
        <f>$C$18*E21</f>
        <v>720</v>
      </c>
      <c r="G21" s="21"/>
      <c r="H21" s="22"/>
      <c r="I21" s="17"/>
      <c r="J21" s="17"/>
      <c r="K21" s="23"/>
      <c r="N21" s="9"/>
    </row>
    <row r="22" spans="2:15" x14ac:dyDescent="0.25">
      <c r="B22" s="78" t="s">
        <v>46</v>
      </c>
      <c r="C22" s="20"/>
      <c r="D22" s="29">
        <v>0.6</v>
      </c>
      <c r="E22" s="30">
        <f>ROUNDUP(C16*0.6,0)</f>
        <v>36</v>
      </c>
      <c r="F22" s="31">
        <f>$C$18*E22</f>
        <v>432</v>
      </c>
      <c r="H22" s="22"/>
      <c r="I22" s="17"/>
      <c r="J22" s="17"/>
      <c r="K22" s="23"/>
      <c r="N22" s="9"/>
    </row>
    <row r="23" spans="2:15" x14ac:dyDescent="0.25">
      <c r="B23" s="21"/>
      <c r="C23" s="21"/>
      <c r="D23" s="22"/>
      <c r="E23" s="17"/>
      <c r="F23" s="17"/>
      <c r="G23" s="23"/>
      <c r="I23" s="22"/>
      <c r="J23" s="17"/>
      <c r="K23" s="17"/>
      <c r="L23" s="23"/>
      <c r="O23" s="9"/>
    </row>
    <row r="24" spans="2:15" ht="15.75" x14ac:dyDescent="0.25">
      <c r="B24" s="76" t="s">
        <v>44</v>
      </c>
      <c r="C24" s="15"/>
      <c r="D24" s="15"/>
      <c r="E24" s="15"/>
      <c r="F24" s="15"/>
      <c r="G24" s="15"/>
    </row>
    <row r="26" spans="2:15" x14ac:dyDescent="0.25">
      <c r="B26" s="6" t="s">
        <v>50</v>
      </c>
    </row>
    <row r="28" spans="2:15" ht="30" x14ac:dyDescent="0.25">
      <c r="B28" s="61" t="s">
        <v>42</v>
      </c>
      <c r="C28" s="80" t="s">
        <v>7</v>
      </c>
    </row>
    <row r="29" spans="2:15" x14ac:dyDescent="0.25">
      <c r="B29" s="73" t="s">
        <v>51</v>
      </c>
      <c r="C29" s="33">
        <v>320</v>
      </c>
    </row>
    <row r="30" spans="2:15" x14ac:dyDescent="0.25">
      <c r="B30" s="10"/>
      <c r="C30" s="33"/>
    </row>
    <row r="31" spans="2:15" x14ac:dyDescent="0.25">
      <c r="B31" s="74" t="s">
        <v>3</v>
      </c>
      <c r="C31" s="36">
        <f>SUM(C29:C30)</f>
        <v>320</v>
      </c>
    </row>
    <row r="32" spans="2:15" x14ac:dyDescent="0.25">
      <c r="B32" s="21"/>
      <c r="C32" s="21"/>
      <c r="D32" s="21"/>
      <c r="E32" s="37"/>
    </row>
    <row r="34" spans="2:15" x14ac:dyDescent="0.25">
      <c r="B34" s="6" t="s">
        <v>41</v>
      </c>
    </row>
    <row r="35" spans="2:15" x14ac:dyDescent="0.25">
      <c r="I35" s="21"/>
      <c r="J35" s="21"/>
      <c r="K35" s="21"/>
      <c r="L35" s="21"/>
    </row>
    <row r="36" spans="2:15" x14ac:dyDescent="0.25">
      <c r="B36" s="78" t="s">
        <v>45</v>
      </c>
      <c r="C36" s="19"/>
      <c r="D36" s="80" t="s">
        <v>47</v>
      </c>
    </row>
    <row r="37" spans="2:15" x14ac:dyDescent="0.25">
      <c r="B37" s="34" t="s">
        <v>53</v>
      </c>
      <c r="C37" s="35"/>
      <c r="D37" s="33">
        <v>125</v>
      </c>
    </row>
    <row r="38" spans="2:15" x14ac:dyDescent="0.25">
      <c r="B38" s="34"/>
      <c r="C38" s="35"/>
      <c r="D38" s="33"/>
    </row>
    <row r="39" spans="2:15" x14ac:dyDescent="0.25">
      <c r="B39" s="34"/>
      <c r="C39" s="35"/>
      <c r="D39" s="33"/>
      <c r="N39" s="9"/>
    </row>
    <row r="40" spans="2:15" x14ac:dyDescent="0.25">
      <c r="B40" s="34"/>
      <c r="C40" s="35"/>
      <c r="D40" s="33"/>
    </row>
    <row r="41" spans="2:15" x14ac:dyDescent="0.25">
      <c r="B41" s="18" t="s">
        <v>3</v>
      </c>
      <c r="C41" s="28"/>
      <c r="D41" s="36">
        <f>SUM(D37:D40)</f>
        <v>125</v>
      </c>
    </row>
    <row r="42" spans="2:15" x14ac:dyDescent="0.25">
      <c r="B42" s="21"/>
      <c r="C42" s="21"/>
      <c r="D42" s="21"/>
      <c r="E42" s="37"/>
      <c r="O42" s="9"/>
    </row>
    <row r="43" spans="2:15" x14ac:dyDescent="0.25">
      <c r="B43" s="21"/>
      <c r="C43" s="21"/>
      <c r="D43" s="21"/>
      <c r="E43" s="37"/>
      <c r="I43" s="21"/>
      <c r="J43" s="21"/>
      <c r="K43" s="21"/>
      <c r="L43" s="37"/>
    </row>
    <row r="44" spans="2:15" ht="15.75" x14ac:dyDescent="0.25">
      <c r="B44" s="81" t="s">
        <v>11</v>
      </c>
      <c r="C44" s="39"/>
      <c r="D44" s="39"/>
      <c r="I44" s="21"/>
      <c r="J44" s="21"/>
      <c r="K44" s="21"/>
      <c r="L44" s="37"/>
    </row>
    <row r="45" spans="2:15" x14ac:dyDescent="0.25">
      <c r="I45" s="21"/>
      <c r="J45" s="21"/>
      <c r="K45" s="21"/>
      <c r="L45" s="37"/>
    </row>
    <row r="46" spans="2:15" x14ac:dyDescent="0.25">
      <c r="B46" s="78" t="s">
        <v>10</v>
      </c>
      <c r="C46" s="20"/>
      <c r="D46" s="80" t="s">
        <v>47</v>
      </c>
      <c r="H46" s="21"/>
      <c r="I46" s="21"/>
      <c r="J46" s="21"/>
      <c r="K46" s="37"/>
    </row>
    <row r="47" spans="2:15" x14ac:dyDescent="0.25">
      <c r="B47" s="78" t="s">
        <v>40</v>
      </c>
      <c r="C47" s="20"/>
      <c r="D47" s="40">
        <f>$F$22</f>
        <v>432</v>
      </c>
      <c r="H47" s="21"/>
      <c r="I47" s="21"/>
      <c r="J47" s="21"/>
      <c r="K47" s="37"/>
    </row>
    <row r="48" spans="2:15" x14ac:dyDescent="0.25">
      <c r="B48" s="78" t="s">
        <v>9</v>
      </c>
      <c r="C48" s="20"/>
      <c r="D48" s="40">
        <f>C31</f>
        <v>320</v>
      </c>
      <c r="H48" s="21"/>
      <c r="I48" s="21"/>
      <c r="J48" s="21"/>
      <c r="K48" s="37"/>
    </row>
    <row r="49" spans="1:13" x14ac:dyDescent="0.25">
      <c r="B49" s="78" t="s">
        <v>36</v>
      </c>
      <c r="C49" s="20"/>
      <c r="D49" s="40">
        <f>D41</f>
        <v>125</v>
      </c>
      <c r="H49" s="21"/>
      <c r="I49" s="21"/>
      <c r="J49" s="21"/>
      <c r="K49" s="37"/>
    </row>
    <row r="50" spans="1:13" x14ac:dyDescent="0.25">
      <c r="B50" s="18" t="s">
        <v>8</v>
      </c>
      <c r="C50" s="28"/>
      <c r="D50" s="36">
        <f>SUM(D47:D49)</f>
        <v>877</v>
      </c>
      <c r="H50" s="21"/>
      <c r="I50" s="21"/>
      <c r="J50" s="21"/>
      <c r="K50" s="37"/>
    </row>
    <row r="51" spans="1:13" x14ac:dyDescent="0.25">
      <c r="B51" s="21"/>
      <c r="C51" s="21"/>
      <c r="D51" s="21"/>
      <c r="E51" s="37"/>
      <c r="I51" s="21"/>
      <c r="J51" s="21"/>
      <c r="K51" s="21"/>
      <c r="L51" s="37"/>
    </row>
    <row r="52" spans="1:13" x14ac:dyDescent="0.25">
      <c r="B52" s="21"/>
      <c r="C52" s="21"/>
      <c r="D52" s="21"/>
      <c r="E52" s="37"/>
      <c r="I52" s="21"/>
      <c r="J52" s="21"/>
      <c r="K52" s="21"/>
      <c r="L52" s="37"/>
    </row>
    <row r="54" spans="1:13" ht="21" x14ac:dyDescent="0.25">
      <c r="B54" s="75" t="s">
        <v>4</v>
      </c>
      <c r="C54" s="15"/>
      <c r="D54" s="15"/>
      <c r="E54" s="15"/>
    </row>
    <row r="55" spans="1:13" ht="21" x14ac:dyDescent="0.25">
      <c r="B55" s="75"/>
      <c r="C55" s="15"/>
      <c r="D55" s="15"/>
      <c r="E55" s="15"/>
    </row>
    <row r="56" spans="1:13" ht="15.75" x14ac:dyDescent="0.25">
      <c r="B56" s="76" t="s">
        <v>5</v>
      </c>
      <c r="C56" s="15"/>
      <c r="D56" s="15"/>
      <c r="E56" s="15"/>
      <c r="I56" s="15"/>
      <c r="J56" s="15"/>
      <c r="K56" s="15"/>
      <c r="L56" s="15"/>
    </row>
    <row r="57" spans="1:13" x14ac:dyDescent="0.25">
      <c r="A57" s="17"/>
      <c r="B57" s="17"/>
      <c r="C57" s="17"/>
      <c r="D57" s="17"/>
      <c r="E57" s="17"/>
      <c r="F57" s="15"/>
      <c r="G57" s="15"/>
      <c r="H57" s="15"/>
      <c r="I57" s="15"/>
      <c r="J57" s="15"/>
      <c r="K57" s="15"/>
      <c r="L57" s="15"/>
      <c r="M57" s="17"/>
    </row>
    <row r="58" spans="1:13" x14ac:dyDescent="0.25">
      <c r="A58" s="17"/>
      <c r="B58" s="17"/>
      <c r="C58" s="17"/>
      <c r="E58" s="21"/>
      <c r="F58" s="15"/>
      <c r="G58" s="44" t="s">
        <v>37</v>
      </c>
      <c r="H58" s="45"/>
      <c r="I58" s="45"/>
      <c r="J58" s="45"/>
      <c r="K58" s="17"/>
    </row>
    <row r="59" spans="1:13" ht="30" x14ac:dyDescent="0.25">
      <c r="A59" s="17"/>
      <c r="B59" s="32" t="s">
        <v>6</v>
      </c>
      <c r="C59" s="32" t="s">
        <v>17</v>
      </c>
      <c r="D59" s="32" t="s">
        <v>27</v>
      </c>
      <c r="E59" s="86" t="s">
        <v>20</v>
      </c>
      <c r="F59" s="32" t="s">
        <v>14</v>
      </c>
      <c r="G59" s="41" t="str">
        <f>$E$21&amp; " people (100%)"</f>
        <v>60 people (100%)</v>
      </c>
      <c r="H59" s="48"/>
      <c r="I59" s="41" t="str">
        <f>$E$22&amp; " people
(67%)"</f>
        <v>36 people
(67%)</v>
      </c>
      <c r="J59" s="48"/>
      <c r="K59" s="17"/>
    </row>
    <row r="60" spans="1:13" x14ac:dyDescent="0.25">
      <c r="A60" s="17"/>
      <c r="B60" s="73" t="s">
        <v>52</v>
      </c>
      <c r="C60" s="46">
        <v>4</v>
      </c>
      <c r="D60" s="46" t="s">
        <v>19</v>
      </c>
      <c r="E60" s="49">
        <f>ROUND(IF(D60="Y",C60*0.2,0),2)</f>
        <v>0</v>
      </c>
      <c r="F60" s="47">
        <f>C60+E60</f>
        <v>4</v>
      </c>
      <c r="G60" s="49"/>
      <c r="H60" s="50">
        <f>$F60*$E$21</f>
        <v>240</v>
      </c>
      <c r="I60" s="49"/>
      <c r="J60" s="50">
        <f>$F60*$E$22</f>
        <v>144</v>
      </c>
      <c r="K60" s="17"/>
      <c r="L60" s="17"/>
    </row>
    <row r="61" spans="1:13" x14ac:dyDescent="0.25">
      <c r="A61" s="17"/>
      <c r="B61" s="10" t="s">
        <v>55</v>
      </c>
      <c r="C61" s="46"/>
      <c r="D61" s="46"/>
      <c r="E61" s="49">
        <f>ROUND(IF(D61="Y",C61*0.2,0),2)</f>
        <v>0</v>
      </c>
      <c r="F61" s="47">
        <f>C61+E61</f>
        <v>0</v>
      </c>
      <c r="G61" s="49"/>
      <c r="H61" s="50">
        <f>$F61*$E$21</f>
        <v>0</v>
      </c>
      <c r="I61" s="49"/>
      <c r="J61" s="50">
        <f>$F61*$E$22</f>
        <v>0</v>
      </c>
      <c r="K61" s="17"/>
      <c r="L61" s="17"/>
    </row>
    <row r="62" spans="1:13" x14ac:dyDescent="0.25">
      <c r="A62" s="17"/>
      <c r="B62" s="10" t="s">
        <v>55</v>
      </c>
      <c r="C62" s="46"/>
      <c r="D62" s="46"/>
      <c r="E62" s="49">
        <f>ROUND(IF(D62="Y",C62*0.2,0),2)</f>
        <v>0</v>
      </c>
      <c r="F62" s="47">
        <f>C62+E62</f>
        <v>0</v>
      </c>
      <c r="G62" s="49"/>
      <c r="H62" s="50">
        <f>$F62*$E$21</f>
        <v>0</v>
      </c>
      <c r="I62" s="49"/>
      <c r="J62" s="50">
        <f>$F62*$E$22</f>
        <v>0</v>
      </c>
      <c r="K62" s="17"/>
      <c r="L62" s="17"/>
      <c r="M62" s="9"/>
    </row>
    <row r="63" spans="1:13" x14ac:dyDescent="0.25">
      <c r="A63" s="17"/>
      <c r="B63" s="10" t="s">
        <v>55</v>
      </c>
      <c r="C63" s="46"/>
      <c r="D63" s="46"/>
      <c r="E63" s="49">
        <f>ROUND(IF(D63="Y",C63*0.2,0),2)</f>
        <v>0</v>
      </c>
      <c r="F63" s="47">
        <f>C63+E63</f>
        <v>0</v>
      </c>
      <c r="G63" s="49"/>
      <c r="H63" s="50">
        <f>$F63*$E$21</f>
        <v>0</v>
      </c>
      <c r="I63" s="49"/>
      <c r="J63" s="50">
        <f>$F63*$E$22</f>
        <v>0</v>
      </c>
      <c r="K63" s="17"/>
      <c r="L63" s="17"/>
    </row>
    <row r="64" spans="1:13" x14ac:dyDescent="0.25">
      <c r="A64" s="17"/>
      <c r="B64" s="10" t="s">
        <v>55</v>
      </c>
      <c r="C64" s="46"/>
      <c r="D64" s="46"/>
      <c r="E64" s="49">
        <f>ROUND(IF(D64="Y",C64*0.2,0),2)</f>
        <v>0</v>
      </c>
      <c r="F64" s="47">
        <f>C64+E64</f>
        <v>0</v>
      </c>
      <c r="G64" s="49"/>
      <c r="H64" s="50">
        <f>$F64*$E$21</f>
        <v>0</v>
      </c>
      <c r="I64" s="49"/>
      <c r="J64" s="50">
        <f>$F64*$E$22</f>
        <v>0</v>
      </c>
      <c r="K64" s="17"/>
      <c r="L64" s="17"/>
    </row>
    <row r="65" spans="1:14" x14ac:dyDescent="0.25">
      <c r="A65" s="17"/>
      <c r="B65" s="54" t="s">
        <v>3</v>
      </c>
      <c r="C65" s="51">
        <f>SUM(C60:C64)</f>
        <v>4</v>
      </c>
      <c r="D65" s="49"/>
      <c r="E65" s="52"/>
      <c r="F65" s="51">
        <f>SUM(F60:F64)</f>
        <v>4</v>
      </c>
      <c r="G65" s="49"/>
      <c r="H65" s="53">
        <f>SUM(H60:H64)</f>
        <v>240</v>
      </c>
      <c r="I65" s="49"/>
      <c r="J65" s="53">
        <f>SUM(J60:J64)</f>
        <v>144</v>
      </c>
      <c r="K65" s="17"/>
      <c r="L65" s="17"/>
    </row>
    <row r="66" spans="1:1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7"/>
      <c r="B67" s="16" t="s">
        <v>12</v>
      </c>
      <c r="C67" s="15"/>
      <c r="D67" s="15"/>
      <c r="E67" s="15"/>
      <c r="F67" s="15"/>
      <c r="G67" s="15"/>
      <c r="H67" s="15"/>
      <c r="I67" s="17"/>
      <c r="J67" s="17"/>
      <c r="K67" s="17"/>
      <c r="L67" s="15"/>
      <c r="M67" s="17"/>
      <c r="N67" s="17"/>
    </row>
    <row r="68" spans="1:14" x14ac:dyDescent="0.25">
      <c r="A68" s="17"/>
      <c r="I68" s="15"/>
      <c r="J68" s="15"/>
      <c r="K68" s="15"/>
      <c r="M68" s="17"/>
      <c r="N68" s="17"/>
    </row>
    <row r="69" spans="1:14" ht="30" x14ac:dyDescent="0.25">
      <c r="B69" s="54" t="s">
        <v>13</v>
      </c>
      <c r="C69" s="32" t="s">
        <v>48</v>
      </c>
      <c r="D69" s="32" t="s">
        <v>27</v>
      </c>
      <c r="E69" s="32" t="s">
        <v>20</v>
      </c>
      <c r="F69" s="32" t="s">
        <v>49</v>
      </c>
    </row>
    <row r="70" spans="1:14" x14ac:dyDescent="0.25">
      <c r="B70" s="10" t="s">
        <v>54</v>
      </c>
      <c r="C70" s="46">
        <v>625</v>
      </c>
      <c r="D70" s="46" t="s">
        <v>19</v>
      </c>
      <c r="E70" s="47">
        <f>ROUND(IF(D70="Y",C70*0.2,0),2)</f>
        <v>0</v>
      </c>
      <c r="F70" s="51">
        <f>C70+E70</f>
        <v>625</v>
      </c>
    </row>
    <row r="71" spans="1:14" x14ac:dyDescent="0.25">
      <c r="B71" s="10" t="s">
        <v>55</v>
      </c>
      <c r="C71" s="46"/>
      <c r="D71" s="46"/>
      <c r="E71" s="47">
        <f>ROUND(IF(D71="Y",C71*0.2,0),2)</f>
        <v>0</v>
      </c>
      <c r="F71" s="51">
        <f>C71+E71</f>
        <v>0</v>
      </c>
    </row>
    <row r="72" spans="1:14" x14ac:dyDescent="0.25">
      <c r="B72" s="10" t="s">
        <v>55</v>
      </c>
      <c r="C72" s="46"/>
      <c r="D72" s="46"/>
      <c r="E72" s="47">
        <f>ROUND(IF(D72="Y",C72*0.2,0),2)</f>
        <v>0</v>
      </c>
      <c r="F72" s="51">
        <f>C72+E72</f>
        <v>0</v>
      </c>
    </row>
    <row r="73" spans="1:14" x14ac:dyDescent="0.25">
      <c r="B73" s="10" t="s">
        <v>55</v>
      </c>
      <c r="C73" s="46"/>
      <c r="D73" s="46"/>
      <c r="E73" s="47">
        <f>ROUND(IF(D73="Y",C73*0.2,0),2)</f>
        <v>0</v>
      </c>
      <c r="F73" s="51">
        <f>C73+E73</f>
        <v>0</v>
      </c>
    </row>
    <row r="74" spans="1:14" x14ac:dyDescent="0.25">
      <c r="B74" s="10" t="s">
        <v>55</v>
      </c>
      <c r="C74" s="46"/>
      <c r="D74" s="46"/>
      <c r="E74" s="47">
        <f>ROUND(IF(D74="Y",C74*0.2,0),2)</f>
        <v>0</v>
      </c>
      <c r="F74" s="51">
        <f>C74+E74</f>
        <v>0</v>
      </c>
    </row>
    <row r="75" spans="1:14" x14ac:dyDescent="0.25">
      <c r="B75" s="54" t="s">
        <v>15</v>
      </c>
      <c r="C75" s="51">
        <f>SUM(C70:C74)</f>
        <v>625</v>
      </c>
      <c r="D75" s="52"/>
      <c r="E75" s="51">
        <f>SUM(E70:E74)</f>
        <v>0</v>
      </c>
      <c r="F75" s="53">
        <f>SUM(F70:F74)</f>
        <v>625</v>
      </c>
    </row>
    <row r="77" spans="1:14" x14ac:dyDescent="0.25">
      <c r="B77" s="38" t="s">
        <v>16</v>
      </c>
    </row>
    <row r="78" spans="1:14" x14ac:dyDescent="0.25">
      <c r="B78" s="9"/>
    </row>
    <row r="79" spans="1:14" ht="15" customHeight="1" x14ac:dyDescent="0.25">
      <c r="C79" s="86" t="str">
        <f>$E$21&amp; " people 
(100%)"</f>
        <v>60 people 
(100%)</v>
      </c>
      <c r="D79" s="42" t="str">
        <f>$E$22&amp; " people
(67%)"</f>
        <v>36 people
(67%)</v>
      </c>
      <c r="E79" s="43"/>
      <c r="F79" s="17"/>
    </row>
    <row r="80" spans="1:14" x14ac:dyDescent="0.25">
      <c r="B80" s="55" t="s">
        <v>5</v>
      </c>
      <c r="C80" s="58">
        <f>H65</f>
        <v>240</v>
      </c>
      <c r="D80" s="59"/>
      <c r="E80" s="60">
        <f>J65</f>
        <v>144</v>
      </c>
      <c r="F80" s="17"/>
      <c r="G80" s="17"/>
    </row>
    <row r="81" spans="1:19" ht="30" customHeight="1" x14ac:dyDescent="0.25">
      <c r="A81" s="17"/>
      <c r="B81" s="54" t="s">
        <v>12</v>
      </c>
      <c r="C81" s="52">
        <f>F75</f>
        <v>625</v>
      </c>
      <c r="D81" s="49"/>
      <c r="E81" s="50">
        <f>F75</f>
        <v>625</v>
      </c>
      <c r="F81" s="17"/>
      <c r="G81" s="17"/>
    </row>
    <row r="82" spans="1:19" x14ac:dyDescent="0.25">
      <c r="A82" s="17"/>
      <c r="B82" s="62" t="s">
        <v>3</v>
      </c>
      <c r="C82" s="63">
        <f>SUM(C80:C81)</f>
        <v>865</v>
      </c>
      <c r="D82" s="64"/>
      <c r="E82" s="65">
        <f>SUM(E80:E81)</f>
        <v>769</v>
      </c>
      <c r="F82" s="17"/>
      <c r="G82" s="17"/>
      <c r="H82" s="17"/>
      <c r="I82" s="17"/>
    </row>
    <row r="83" spans="1:1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9" ht="18.75" x14ac:dyDescent="0.25">
      <c r="A85" s="17"/>
      <c r="B85" s="14" t="s">
        <v>23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7"/>
      <c r="N85" s="17"/>
      <c r="O85" s="17"/>
      <c r="P85" s="17"/>
      <c r="Q85" s="17"/>
      <c r="R85" s="17"/>
      <c r="S85" s="17"/>
    </row>
    <row r="86" spans="1:1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ht="15" customHeight="1" x14ac:dyDescent="0.25">
      <c r="A87" s="17"/>
      <c r="B87" s="17"/>
      <c r="C87" s="17"/>
      <c r="D87" s="17"/>
      <c r="E87" s="82" t="str">
        <f>$E$21&amp; " people 
(100%)"</f>
        <v>60 people 
(100%)</v>
      </c>
      <c r="F87" s="82" t="str">
        <f>$E$22&amp; " people
(67%)"</f>
        <v>36 people
(67%)</v>
      </c>
      <c r="H87" s="21"/>
      <c r="I87" s="17"/>
      <c r="J87" s="17"/>
      <c r="K87" s="17"/>
      <c r="L87" s="17"/>
      <c r="M87" s="17"/>
      <c r="N87" s="17"/>
      <c r="O87" s="17"/>
    </row>
    <row r="88" spans="1:19" x14ac:dyDescent="0.25">
      <c r="A88" s="17"/>
      <c r="B88" s="56" t="s">
        <v>38</v>
      </c>
      <c r="C88" s="57"/>
      <c r="D88" s="57"/>
      <c r="E88" s="83">
        <f>F21</f>
        <v>720</v>
      </c>
      <c r="F88" s="87">
        <f>F22</f>
        <v>432</v>
      </c>
      <c r="H88" s="17"/>
      <c r="I88" s="17"/>
      <c r="J88" s="17"/>
      <c r="K88" s="17"/>
      <c r="L88" s="17"/>
      <c r="M88" s="17"/>
      <c r="N88" s="17"/>
      <c r="O88" s="17"/>
    </row>
    <row r="89" spans="1:19" ht="29.25" customHeight="1" x14ac:dyDescent="0.25">
      <c r="A89" s="17"/>
      <c r="B89" s="66" t="s">
        <v>2</v>
      </c>
      <c r="C89" s="17"/>
      <c r="D89" s="17"/>
      <c r="E89" s="84">
        <f>SUM($D48:$D49)</f>
        <v>445</v>
      </c>
      <c r="F89" s="88">
        <f>SUM($D48:$D49)</f>
        <v>445</v>
      </c>
      <c r="H89" s="17"/>
      <c r="I89" s="17"/>
      <c r="J89" s="17"/>
      <c r="K89" s="17"/>
      <c r="L89" s="17"/>
      <c r="M89" s="17"/>
      <c r="N89" s="17"/>
      <c r="O89" s="17"/>
    </row>
    <row r="90" spans="1:19" x14ac:dyDescent="0.25">
      <c r="A90" s="17"/>
      <c r="B90" s="54" t="s">
        <v>21</v>
      </c>
      <c r="C90" s="26"/>
      <c r="D90" s="26"/>
      <c r="E90" s="85">
        <f>SUM(E88:E89)</f>
        <v>1165</v>
      </c>
      <c r="F90" s="89">
        <f>SUM(F88:F89)</f>
        <v>877</v>
      </c>
      <c r="H90" s="17"/>
      <c r="I90" s="17"/>
      <c r="J90" s="17"/>
      <c r="K90" s="17"/>
      <c r="L90" s="17"/>
      <c r="M90" s="17"/>
      <c r="N90" s="17"/>
      <c r="O90" s="17"/>
    </row>
    <row r="91" spans="1:19" x14ac:dyDescent="0.25">
      <c r="A91" s="17"/>
      <c r="B91" s="56" t="s">
        <v>5</v>
      </c>
      <c r="C91" s="57"/>
      <c r="D91" s="57"/>
      <c r="E91" s="83">
        <f>H65</f>
        <v>240</v>
      </c>
      <c r="F91" s="87">
        <f>J65</f>
        <v>144</v>
      </c>
      <c r="H91" s="17"/>
      <c r="I91" s="17"/>
      <c r="J91" s="17"/>
      <c r="K91" s="17"/>
      <c r="L91" s="17"/>
      <c r="M91" s="17"/>
      <c r="N91" s="17"/>
      <c r="O91" s="17"/>
    </row>
    <row r="92" spans="1:19" x14ac:dyDescent="0.25">
      <c r="A92" s="17"/>
      <c r="B92" s="66" t="s">
        <v>12</v>
      </c>
      <c r="C92" s="17"/>
      <c r="D92" s="17"/>
      <c r="E92" s="84">
        <f>F75</f>
        <v>625</v>
      </c>
      <c r="F92" s="88">
        <f>F75</f>
        <v>625</v>
      </c>
      <c r="H92" s="17"/>
      <c r="I92" s="17"/>
      <c r="J92" s="68"/>
      <c r="K92" s="17"/>
      <c r="L92" s="17"/>
      <c r="M92" s="17"/>
      <c r="N92" s="17"/>
      <c r="O92" s="17"/>
    </row>
    <row r="93" spans="1:19" x14ac:dyDescent="0.25">
      <c r="A93" s="17"/>
      <c r="B93" s="54" t="s">
        <v>22</v>
      </c>
      <c r="C93" s="26"/>
      <c r="D93" s="26"/>
      <c r="E93" s="85">
        <f>SUM(E91:E92)</f>
        <v>865</v>
      </c>
      <c r="F93" s="89">
        <f>SUM(F91:F92)</f>
        <v>769</v>
      </c>
      <c r="H93" s="17"/>
      <c r="I93" s="17"/>
      <c r="J93" s="17"/>
      <c r="K93" s="17"/>
      <c r="L93" s="17"/>
      <c r="M93" s="17"/>
      <c r="N93" s="17"/>
      <c r="O93" s="17"/>
    </row>
    <row r="94" spans="1:19" x14ac:dyDescent="0.25">
      <c r="A94" s="17"/>
      <c r="B94" s="54" t="s">
        <v>23</v>
      </c>
      <c r="C94" s="69"/>
      <c r="D94" s="26"/>
      <c r="E94" s="85">
        <f>E90-E93</f>
        <v>300</v>
      </c>
      <c r="F94" s="89">
        <f>F90-F93</f>
        <v>108</v>
      </c>
      <c r="H94" s="70"/>
      <c r="I94" s="17"/>
      <c r="J94" s="17"/>
      <c r="K94" s="17"/>
      <c r="L94" s="17"/>
      <c r="M94" s="17"/>
      <c r="N94" s="17"/>
      <c r="O94" s="17"/>
    </row>
    <row r="95" spans="1:19" x14ac:dyDescent="0.25">
      <c r="A95" s="17"/>
      <c r="B95" s="17"/>
      <c r="C95" s="17"/>
      <c r="D95" s="17"/>
      <c r="E95" s="37"/>
      <c r="F95" s="37"/>
      <c r="G95" s="37"/>
      <c r="H95" s="37"/>
      <c r="I95" s="37"/>
      <c r="K95" s="17"/>
      <c r="L95" s="17"/>
      <c r="M95" s="17"/>
      <c r="N95" s="17"/>
      <c r="O95" s="17"/>
      <c r="P95" s="17"/>
      <c r="Q95" s="17"/>
      <c r="R95" s="17"/>
    </row>
    <row r="96" spans="1:19" x14ac:dyDescent="0.25">
      <c r="A96" s="17"/>
      <c r="M96" s="17"/>
      <c r="N96" s="17"/>
      <c r="O96" s="17"/>
      <c r="P96" s="17"/>
      <c r="Q96" s="17"/>
      <c r="R96" s="17"/>
      <c r="S96" s="17"/>
    </row>
    <row r="97" spans="2:12" x14ac:dyDescent="0.25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</row>
    <row r="98" spans="2:12" ht="14.25" customHeight="1" x14ac:dyDescent="0.2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</row>
    <row r="99" spans="2:12" ht="14.25" customHeight="1" x14ac:dyDescent="0.25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</row>
    <row r="100" spans="2:12" ht="14.25" customHeight="1" x14ac:dyDescent="0.25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</row>
    <row r="101" spans="2:12" ht="14.25" customHeight="1" x14ac:dyDescent="0.25"/>
    <row r="102" spans="2:12" ht="14.25" customHeight="1" x14ac:dyDescent="0.25">
      <c r="B102" s="9"/>
      <c r="C102" s="9"/>
      <c r="D102" s="21"/>
      <c r="E102" s="9"/>
      <c r="F102" s="9"/>
      <c r="G102" s="9"/>
      <c r="H102" s="9"/>
      <c r="I102" s="9"/>
    </row>
    <row r="103" spans="2:12" x14ac:dyDescent="0.25">
      <c r="D103" s="72"/>
      <c r="E103" s="9"/>
      <c r="F103" s="9"/>
      <c r="G103" s="9"/>
      <c r="H103" s="9"/>
      <c r="I103" s="9"/>
      <c r="J103" s="9"/>
    </row>
    <row r="107" spans="2:12" x14ac:dyDescent="0.25">
      <c r="B107" s="17"/>
      <c r="C107" s="17"/>
      <c r="D107" s="17"/>
      <c r="E107" s="17"/>
      <c r="F107" s="17"/>
      <c r="G107" s="17"/>
      <c r="H107" s="23"/>
      <c r="I107" s="17"/>
      <c r="J107" s="17"/>
      <c r="K107" s="17"/>
      <c r="L107" s="17"/>
    </row>
    <row r="108" spans="2:12" x14ac:dyDescent="0.25">
      <c r="B108" s="17"/>
      <c r="C108" s="17"/>
      <c r="D108" s="17"/>
      <c r="E108" s="17"/>
      <c r="F108" s="17"/>
      <c r="G108" s="17"/>
      <c r="H108" s="68"/>
      <c r="I108" s="17"/>
      <c r="J108" s="17"/>
      <c r="K108" s="22"/>
      <c r="L108" s="17"/>
    </row>
  </sheetData>
  <mergeCells count="19">
    <mergeCell ref="B46:C46"/>
    <mergeCell ref="B47:C47"/>
    <mergeCell ref="B48:C48"/>
    <mergeCell ref="B49:C49"/>
    <mergeCell ref="B50:C50"/>
    <mergeCell ref="B39:C39"/>
    <mergeCell ref="B40:C40"/>
    <mergeCell ref="B41:C41"/>
    <mergeCell ref="A7:D7"/>
    <mergeCell ref="D79:E79"/>
    <mergeCell ref="B20:E20"/>
    <mergeCell ref="G59:H59"/>
    <mergeCell ref="B21:C21"/>
    <mergeCell ref="B22:C22"/>
    <mergeCell ref="I59:J59"/>
    <mergeCell ref="G58:J58"/>
    <mergeCell ref="B36:C36"/>
    <mergeCell ref="B37:C37"/>
    <mergeCell ref="B38:C38"/>
  </mergeCells>
  <conditionalFormatting sqref="E95:G95">
    <cfRule type="containsText" dxfId="3" priority="5" operator="containsText" text="LOSS">
      <formula>NOT(ISERROR(SEARCH("LOSS",E95)))</formula>
    </cfRule>
  </conditionalFormatting>
  <conditionalFormatting sqref="H95:I95">
    <cfRule type="containsText" dxfId="2" priority="4" operator="containsText" text="LOSS">
      <formula>NOT(ISERROR(SEARCH("LOSS",H95)))</formula>
    </cfRule>
  </conditionalFormatting>
  <pageMargins left="0.23622047244094491" right="0.23622047244094491" top="0.74803149606299213" bottom="0.74803149606299213" header="0.31496062992125984" footer="0.31496062992125984"/>
  <pageSetup paperSize="9" scale="99" fitToHeight="2" orientation="portrait" horizontalDpi="300" verticalDpi="300" r:id="rId1"/>
  <rowBreaks count="1" manualBreakCount="1">
    <brk id="67" max="1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" operator="beginsWith" id="{6FD67B37-0079-4D81-96A2-3E979A8C30EE}">
            <xm:f>LEFT(B97,LEN('calcs dont delete!'!$A$6))='calcs dont delete!'!$A$6</xm:f>
            <xm:f>'calcs dont delete!'!$A$6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B97:L99</xm:sqref>
        </x14:conditionalFormatting>
        <x14:conditionalFormatting xmlns:xm="http://schemas.microsoft.com/office/excel/2006/main">
          <x14:cfRule type="beginsWith" priority="1" operator="beginsWith" id="{F4209C92-4579-4AF7-97B0-6EC23B95239B}">
            <xm:f>LEFT(B97,LEN('calcs dont delete!'!$A$12))='calcs dont delete!'!$A$12</xm:f>
            <xm:f>'calcs dont delete!'!$A$12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B97:L100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'calcs dont delete!'!$A$1:$A$3</xm:f>
          </x14:formula1>
          <xm:sqref>D60:D64 D70:D74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B12"/>
  <sheetViews>
    <sheetView workbookViewId="0">
      <selection activeCell="A6" sqref="A6"/>
    </sheetView>
  </sheetViews>
  <sheetFormatPr defaultRowHeight="15" x14ac:dyDescent="0.25"/>
  <sheetData>
    <row r="1" spans="1:2" x14ac:dyDescent="0.25">
      <c r="A1" s="1" t="s">
        <v>18</v>
      </c>
      <c r="B1" s="2"/>
    </row>
    <row r="2" spans="1:2" x14ac:dyDescent="0.25">
      <c r="A2" s="1" t="s">
        <v>19</v>
      </c>
      <c r="B2" s="2"/>
    </row>
    <row r="3" spans="1:2" x14ac:dyDescent="0.25">
      <c r="A3" s="1"/>
      <c r="B3" s="2"/>
    </row>
    <row r="4" spans="1:2" x14ac:dyDescent="0.25">
      <c r="A4" s="2" t="s">
        <v>29</v>
      </c>
      <c r="B4" s="2"/>
    </row>
    <row r="5" spans="1:2" x14ac:dyDescent="0.25">
      <c r="A5" s="2"/>
      <c r="B5" s="2"/>
    </row>
    <row r="6" spans="1:2" x14ac:dyDescent="0.25">
      <c r="A6" s="1" t="s">
        <v>30</v>
      </c>
      <c r="B6" s="2"/>
    </row>
    <row r="7" spans="1:2" x14ac:dyDescent="0.25">
      <c r="A7" s="1" t="s">
        <v>24</v>
      </c>
      <c r="B7" s="2"/>
    </row>
    <row r="8" spans="1:2" x14ac:dyDescent="0.25">
      <c r="A8" s="3">
        <f>ROUNDUP((((Budget!F92-Budget!F89)/(Budget!C18-Budget!F65))-Budget!E22),0)</f>
        <v>-14</v>
      </c>
      <c r="B8" s="2"/>
    </row>
    <row r="9" spans="1:2" x14ac:dyDescent="0.25">
      <c r="A9" s="1" t="s">
        <v>26</v>
      </c>
      <c r="B9" s="2"/>
    </row>
    <row r="10" spans="1:2" x14ac:dyDescent="0.25">
      <c r="A10" s="1" t="s">
        <v>25</v>
      </c>
      <c r="B10" s="2"/>
    </row>
    <row r="12" spans="1:2" x14ac:dyDescent="0.25">
      <c r="A12" s="4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calcs dont delete!</vt:lpstr>
      <vt:lpstr>Budget!Print_Area</vt:lpstr>
    </vt:vector>
  </TitlesOfParts>
  <Company>University of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Winchester</dc:creator>
  <cp:lastModifiedBy>Joe Ross-Nelson</cp:lastModifiedBy>
  <cp:lastPrinted>2015-02-11T12:28:48Z</cp:lastPrinted>
  <dcterms:created xsi:type="dcterms:W3CDTF">2015-01-09T15:36:42Z</dcterms:created>
  <dcterms:modified xsi:type="dcterms:W3CDTF">2019-07-15T16:37:21Z</dcterms:modified>
</cp:coreProperties>
</file>